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xr:revisionPtr revIDLastSave="0" documentId="13_ncr:1_{B370F645-4104-47EA-BC0B-3C5593FF000B}" xr6:coauthVersionLast="47" xr6:coauthVersionMax="47" xr10:uidLastSave="{00000000-0000-0000-0000-000000000000}"/>
  <bookViews>
    <workbookView xWindow="-108" yWindow="-108" windowWidth="19416" windowHeight="10416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7">EFE!$A$1:$E$124</definedName>
    <definedName name="_xlnm.Print_Area" localSheetId="0">'Notas a los Edos Financieros'!$A$1:$D$55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6" i="60" l="1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54" i="59" l="1"/>
  <c r="D61" i="62" l="1"/>
  <c r="D48" i="62" s="1"/>
  <c r="C61" i="62"/>
  <c r="C48" i="62" s="1"/>
  <c r="D15" i="62" l="1"/>
  <c r="C15" i="62"/>
  <c r="C73" i="60" l="1"/>
  <c r="D112" i="59" l="1"/>
  <c r="C105" i="59"/>
  <c r="D105" i="59" s="1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<sst xmlns="http://schemas.openxmlformats.org/spreadsheetml/2006/main" count="1002" uniqueCount="680">
  <si>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</si>
  <si>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</si>
  <si>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</si>
  <si>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</si>
  <si>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</si>
  <si>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</si>
  <si>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</si>
  <si>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</si>
  <si>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</si>
  <si>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</si>
  <si>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</si>
  <si>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</si>
  <si>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</si>
  <si>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</si>
  <si>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</si>
  <si>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</si>
  <si>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</si>
  <si>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</si>
  <si>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</si>
  <si>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</si>
  <si>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</si>
  <si>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</si>
  <si>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</si>
  <si>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</si>
  <si>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</si>
  <si>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</si>
  <si>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</si>
  <si>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</si>
  <si>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</si>
  <si>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</si>
  <si>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</si>
  <si>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</si>
  <si>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</si>
  <si>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</si>
  <si>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</si>
  <si>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</si>
  <si>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</si>
  <si>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</si>
  <si>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</si>
  <si>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</si>
  <si>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</si>
  <si>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</si>
  <si>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</si>
  <si>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</si>
  <si>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</si>
  <si>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</si>
  <si>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</si>
  <si>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</si>
  <si>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</si>
  <si>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</si>
  <si>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</si>
  <si>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</si>
  <si>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</si>
  <si>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</si>
  <si>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</si>
  <si>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</si>
  <si>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</si>
  <si>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</si>
  <si>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</si>
  <si>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</si>
  <si>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</si>
  <si>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</si>
  <si>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</si>
  <si>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</si>
  <si>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</si>
  <si>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</si>
  <si>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</si>
  <si>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</si>
  <si>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</si>
  <si>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</si>
  <si>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</si>
  <si>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</si>
  <si>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</si>
  <si>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</si>
  <si>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</si>
  <si>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</si>
  <si>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</si>
  <si>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</si>
  <si>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</si>
  <si>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</si>
  <si>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</si>
  <si>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</si>
  <si>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</si>
  <si>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</si>
  <si>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</si>
  <si>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</si>
  <si>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</si>
  <si>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</si>
  <si>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</si>
  <si>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</si>
  <si>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</si>
  <si>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</si>
  <si>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</si>
  <si>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</si>
  <si>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</si>
  <si>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</si>
  <si>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</si>
  <si>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</si>
  <si>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</si>
  <si>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</si>
  <si>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</si>
  <si>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</si>
  <si>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</si>
  <si>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</si>
  <si>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</si>
  <si>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</si>
  <si>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</si>
  <si>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</si>
  <si>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</si>
  <si>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</si>
  <si>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</si>
  <si>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</si>
  <si>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</si>
  <si>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</si>
  <si>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</si>
  <si>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</si>
  <si>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</si>
  <si>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</si>
  <si>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</si>
  <si>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</si>
  <si>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</si>
  <si>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</si>
  <si>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</si>
  <si>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</si>
  <si>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</si>
  <si>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</si>
  <si>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</si>
  <si>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</si>
  <si>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</si>
  <si>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</si>
  <si>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</si>
  <si>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</si>
  <si>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</si>
  <si>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</si>
  <si>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</si>
  <si>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</si>
  <si>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</si>
  <si>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</si>
  <si>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</si>
  <si>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</si>
  <si>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</si>
  <si>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</si>
  <si>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</si>
  <si>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</si>
  <si>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</si>
  <si>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</si>
  <si>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</si>
  <si>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</si>
  <si>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</si>
  <si>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</si>
  <si>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</si>
  <si>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</si>
  <si>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</si>
  <si>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</si>
  <si>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</si>
  <si>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</si>
  <si>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</si>
  <si>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</si>
  <si>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</si>
  <si>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</si>
  <si>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</si>
  <si>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</si>
  <si>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</si>
  <si>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</si>
  <si>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</si>
  <si>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</si>
  <si>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</si>
  <si>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</si>
  <si>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</si>
  <si>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</si>
  <si>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</si>
  <si>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</si>
  <si>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</si>
  <si>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</si>
  <si>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</si>
  <si>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</si>
  <si>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</si>
  <si>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</si>
  <si>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</si>
  <si>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</si>
  <si>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</si>
  <si>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</si>
  <si>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</si>
  <si>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</si>
  <si>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</si>
  <si>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</si>
  <si>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</si>
  <si>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</si>
  <si>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</si>
  <si>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</si>
  <si>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</si>
  <si>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</si>
  <si>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</si>
  <si>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</si>
  <si>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</si>
  <si>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</si>
  <si>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</si>
  <si>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</si>
  <si>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</si>
  <si>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</si>
  <si>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</si>
  <si>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</si>
  <si>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</si>
  <si>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</si>
  <si>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</si>
  <si>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</si>
  <si>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</si>
  <si>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</si>
  <si>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</si>
  <si>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</si>
  <si>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</si>
  <si>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</si>
  <si>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</si>
  <si>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</si>
  <si>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</si>
  <si>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</si>
  <si>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</si>
  <si>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</si>
  <si>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</si>
  <si>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</si>
  <si>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</si>
  <si>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</si>
  <si>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</si>
  <si>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</si>
  <si>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</si>
  <si>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</si>
  <si>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</si>
  <si>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</si>
  <si>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</si>
  <si>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</si>
  <si>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</si>
  <si>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</si>
  <si>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</si>
  <si>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</si>
  <si>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</si>
  <si>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</si>
  <si>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</si>
  <si>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</si>
  <si>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</si>
  <si>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</si>
  <si>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</si>
  <si>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</si>
  <si>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</si>
  <si>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</si>
  <si>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</si>
  <si>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</si>
  <si>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</si>
  <si>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</si>
  <si>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</si>
  <si>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</si>
  <si>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</si>
  <si>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</si>
  <si>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</si>
  <si>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</si>
  <si>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</si>
  <si>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</si>
  <si>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</si>
  <si>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</si>
  <si>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</si>
  <si>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</si>
  <si>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</si>
  <si>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</si>
  <si>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</si>
  <si>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</si>
  <si>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</si>
  <si>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</si>
  <si>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</si>
  <si>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</si>
  <si>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</si>
  <si>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</si>
  <si>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</si>
  <si>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</si>
  <si>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</si>
  <si>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</si>
  <si>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</si>
  <si>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</si>
  <si>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</si>
  <si>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</si>
  <si>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</si>
  <si>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</si>
  <si>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</si>
  <si>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</si>
  <si>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</si>
  <si>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</si>
  <si>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</si>
  <si>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</si>
  <si>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</si>
  <si>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</si>
  <si>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</si>
  <si>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</si>
  <si>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</si>
  <si>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</si>
  <si>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</si>
  <si>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</si>
  <si>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</si>
  <si>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</si>
  <si>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</si>
  <si>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</si>
  <si>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</si>
  <si>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</si>
  <si>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</si>
  <si>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</si>
  <si>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</si>
  <si>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</si>
  <si>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</si>
  <si>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</si>
  <si>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</si>
  <si>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</si>
  <si>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</si>
  <si>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</si>
  <si>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</si>
  <si>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</si>
  <si>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</si>
  <si>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</si>
  <si>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</si>
  <si>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</si>
  <si>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</si>
  <si>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</si>
  <si>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</si>
  <si>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</si>
  <si>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</si>
  <si>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</si>
  <si>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</si>
  <si>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</si>
  <si>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</si>
  <si>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</si>
  <si>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</si>
  <si>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</si>
  <si>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</si>
  <si>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</si>
  <si>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</si>
  <si>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</si>
  <si>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</si>
  <si>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</si>
  <si>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</si>
  <si>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</si>
  <si>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</si>
  <si>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</si>
  <si>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</si>
  <si>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</si>
  <si>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</si>
  <si>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</si>
  <si>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</si>
  <si>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</si>
  <si>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</si>
  <si>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</si>
  <si>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</si>
  <si>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</si>
  <si>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</si>
  <si>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</si>
  <si>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</si>
  <si>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</si>
  <si>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</si>
  <si>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</si>
  <si>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</si>
  <si>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</si>
  <si>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</si>
  <si>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</si>
  <si>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</si>
  <si>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</si>
  <si>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</si>
  <si>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</si>
  <si>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</si>
  <si>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</si>
  <si>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</si>
  <si>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</si>
  <si>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</si>
  <si>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</si>
  <si>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</si>
  <si>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</si>
  <si>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</si>
  <si>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</si>
  <si>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</si>
  <si>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</si>
  <si>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</si>
  <si>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</si>
  <si>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</si>
  <si>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</si>
  <si>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</si>
  <si>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</si>
  <si>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</si>
  <si>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</si>
  <si>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</si>
  <si>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</si>
  <si>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</si>
  <si>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</si>
  <si>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</si>
  <si>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</si>
  <si>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</si>
  <si>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</si>
  <si>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</si>
  <si>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</si>
  <si>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</si>
  <si>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</si>
  <si>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</si>
  <si>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</si>
  <si>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</si>
  <si>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</si>
  <si>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</si>
  <si>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</si>
  <si>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</si>
  <si>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</si>
  <si>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</si>
  <si>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</si>
  <si>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</si>
  <si>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</si>
  <si>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</si>
  <si>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</si>
  <si>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</si>
  <si>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</si>
  <si>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</si>
  <si>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</si>
  <si>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</si>
  <si>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</si>
  <si>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</si>
  <si>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</si>
  <si>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</si>
  <si>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</si>
  <si>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</si>
  <si>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</si>
  <si>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</si>
  <si>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</si>
  <si>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</si>
  <si>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</si>
  <si>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</si>
  <si>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</si>
  <si>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</si>
  <si>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</si>
  <si>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</si>
  <si>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</si>
  <si>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</si>
  <si>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</si>
  <si>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</si>
  <si>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</si>
  <si>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</si>
  <si>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</si>
  <si>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</si>
  <si>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</si>
  <si>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</si>
  <si>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</si>
  <si>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</si>
  <si>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</si>
  <si>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</si>
  <si>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</si>
  <si>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</si>
  <si>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</si>
  <si>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</si>
  <si>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</si>
  <si>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</si>
  <si>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</si>
  <si>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</si>
  <si>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</si>
  <si>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</si>
  <si>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</si>
  <si>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</si>
  <si>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</si>
  <si>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</si>
  <si>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</si>
  <si>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</si>
  <si>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</si>
  <si>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</si>
  <si>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</si>
  <si>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</si>
  <si>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</si>
  <si>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</si>
  <si>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</si>
  <si>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</si>
  <si>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</si>
  <si>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</si>
  <si>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</si>
  <si>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</si>
  <si>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</si>
  <si>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</si>
  <si>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</si>
  <si>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</si>
  <si>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</si>
  <si>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</si>
  <si>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</si>
  <si>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</si>
  <si>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</si>
  <si>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</si>
  <si>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</si>
  <si>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</si>
  <si>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</si>
  <si>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</si>
  <si>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</si>
  <si>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</si>
  <si>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</si>
  <si>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</si>
  <si>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</si>
  <si>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</si>
  <si>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</si>
  <si>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</si>
  <si>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</si>
  <si>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</si>
  <si>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</si>
  <si>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</si>
  <si>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</si>
  <si>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</si>
  <si>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</si>
  <si>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</si>
  <si>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</si>
  <si>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</si>
  <si>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</si>
  <si>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</si>
  <si>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</si>
  <si>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</si>
  <si>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</si>
  <si>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</si>
  <si>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</si>
  <si>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</si>
  <si>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</si>
  <si>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</si>
  <si>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</si>
  <si>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</si>
  <si>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</si>
  <si>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</si>
  <si>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</si>
  <si>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</si>
  <si>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</si>
  <si>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</si>
  <si>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</si>
  <si>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</si>
  <si>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</si>
  <si>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</si>
  <si>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</si>
  <si>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</si>
  <si>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</si>
  <si>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</si>
  <si>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</si>
  <si>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</si>
  <si>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</si>
  <si>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</si>
  <si>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</si>
  <si>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</si>
  <si>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</si>
  <si>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</si>
  <si>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</si>
  <si>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</si>
  <si>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</si>
  <si>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</si>
  <si>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</si>
  <si>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</si>
  <si>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</si>
  <si>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</si>
  <si>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</si>
  <si>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</si>
  <si>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</si>
  <si>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</si>
  <si>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</si>
  <si>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</si>
  <si>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</si>
  <si>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</si>
  <si>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</si>
  <si>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</si>
  <si>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</si>
  <si>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</si>
  <si>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</si>
  <si>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</si>
  <si>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</si>
  <si>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</si>
  <si>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</si>
  <si>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</si>
  <si>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</si>
  <si>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</si>
  <si>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</si>
  <si>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</si>
  <si>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</si>
  <si>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</si>
  <si>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</si>
  <si>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</si>
  <si>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</si>
  <si>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</si>
  <si>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</si>
  <si>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</si>
  <si>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</si>
  <si>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</si>
  <si>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</si>
  <si>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</si>
  <si>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</si>
  <si>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</si>
  <si>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</si>
  <si>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</si>
  <si>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</si>
  <si>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</si>
  <si>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</si>
  <si>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</si>
  <si>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</si>
  <si>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</si>
  <si>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</si>
  <si>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</si>
  <si>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</si>
  <si>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</si>
  <si>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</si>
  <si>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</si>
  <si>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</si>
  <si>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</si>
  <si>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</si>
  <si>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</si>
  <si>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</si>
  <si>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</si>
  <si>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</si>
  <si>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</si>
  <si>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</si>
  <si>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</si>
  <si>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</si>
  <si>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</si>
  <si>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</si>
  <si>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</si>
  <si>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</si>
  <si>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</si>
  <si>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</si>
  <si>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</si>
  <si>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</si>
  <si>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</si>
  <si>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</si>
  <si>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</si>
  <si>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</si>
  <si>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</si>
  <si>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</si>
  <si>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</si>
  <si>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</si>
  <si>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</si>
  <si>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</si>
  <si>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</si>
  <si>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</si>
  <si>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</si>
  <si>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</si>
  <si>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</si>
  <si>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</si>
  <si>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</si>
  <si>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</si>
  <si>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</si>
  <si>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</si>
  <si>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</si>
  <si>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</si>
  <si>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</si>
  <si>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</si>
  <si>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</si>
  <si>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</si>
  <si>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</si>
  <si>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</si>
  <si>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</si>
  <si>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</si>
  <si>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</si>
  <si>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</si>
  <si>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</si>
  <si>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</si>
  <si>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</si>
  <si>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</si>
  <si>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</si>
  <si>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</si>
  <si>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</si>
  <si>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</si>
  <si>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</si>
  <si>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</si>
  <si>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</si>
  <si>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</si>
  <si>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</si>
  <si>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</si>
  <si>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</si>
  <si>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</si>
  <si>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</si>
  <si>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</si>
  <si>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</si>
  <si>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</si>
  <si>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</si>
  <si>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no se amortiza</t>
  </si>
  <si>
    <t>Importe transitorio, se elimina al pagar a las Dependencias correspondientes</t>
  </si>
  <si>
    <t>Provisiones a Corto Plazo</t>
  </si>
  <si>
    <t>Rendimientos bancarios</t>
  </si>
  <si>
    <t>El banco fiduciario debe contratar siempre la mejor inversion de los recursos</t>
  </si>
  <si>
    <t>Sueldos del personal según plantilla autorizada</t>
  </si>
  <si>
    <t>Municipal y Estatal</t>
  </si>
  <si>
    <t xml:space="preserve">Donaciones </t>
  </si>
  <si>
    <t>Actualizaciones</t>
  </si>
  <si>
    <t>Municipal</t>
  </si>
  <si>
    <t>Honorarios Fiduciarios pagados al banco fiduciario</t>
  </si>
  <si>
    <t xml:space="preserve">Pagos de Impuesto predial </t>
  </si>
  <si>
    <t>Correspondiente 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</si>
</sst>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13" fillId="0" borderId="0" xfId="8" applyFont="1" applyAlignment="1">
      <alignment horizontal="left" vertical="center"/>
    </xf>
    <xf numFmtId="164" fontId="12" fillId="0" borderId="0" xfId="14" applyNumberFormat="1" applyFont="1"/>
    <xf numFmtId="164" fontId="13" fillId="0" borderId="0" xfId="14" applyNumberFormat="1" applyFont="1"/>
    <xf numFmtId="3" fontId="13" fillId="0" borderId="1" xfId="13" applyNumberFormat="1" applyFont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13" sqref="B13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77" t="s">
        <v>651</v>
      </c>
      <c r="B1" s="177"/>
      <c r="C1" s="36" t="s">
        <v>179</v>
      </c>
      <c r="D1" s="37">
        <v>2022</v>
      </c>
    </row>
    <row r="2" spans="1:4" x14ac:dyDescent="0.2">
      <c r="A2" s="178" t="s">
        <v>485</v>
      </c>
      <c r="B2" s="178"/>
      <c r="C2" s="36" t="s">
        <v>181</v>
      </c>
      <c r="D2" s="39" t="s">
        <v>606</v>
      </c>
    </row>
    <row r="3" spans="1:4" x14ac:dyDescent="0.2">
      <c r="A3" s="179" t="s">
        <v>679</v>
      </c>
      <c r="B3" s="179"/>
      <c r="C3" s="36" t="s">
        <v>182</v>
      </c>
      <c r="D3" s="37">
        <v>1</v>
      </c>
    </row>
    <row r="4" spans="1:4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17"/>
    </row>
    <row r="12" spans="1:4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x14ac:dyDescent="0.2">
      <c r="A16" s="64" t="s">
        <v>9</v>
      </c>
      <c r="B16" s="65" t="s">
        <v>10</v>
      </c>
      <c r="C16" s="117"/>
    </row>
    <row r="17" spans="1:3" x14ac:dyDescent="0.2">
      <c r="A17" s="64" t="s">
        <v>11</v>
      </c>
      <c r="B17" s="65" t="s">
        <v>12</v>
      </c>
      <c r="C17" s="117"/>
    </row>
    <row r="18" spans="1:3" x14ac:dyDescent="0.2">
      <c r="A18" s="64" t="s">
        <v>13</v>
      </c>
      <c r="B18" s="65" t="s">
        <v>14</v>
      </c>
      <c r="C18" s="117"/>
    </row>
    <row r="19" spans="1:3" x14ac:dyDescent="0.2">
      <c r="A19" s="64" t="s">
        <v>15</v>
      </c>
      <c r="B19" s="65" t="s">
        <v>16</v>
      </c>
      <c r="C19" s="117"/>
    </row>
    <row r="20" spans="1:3" x14ac:dyDescent="0.2">
      <c r="A20" s="64" t="s">
        <v>17</v>
      </c>
      <c r="B20" s="65" t="s">
        <v>598</v>
      </c>
      <c r="C20" s="117"/>
    </row>
    <row r="21" spans="1:3" x14ac:dyDescent="0.2">
      <c r="A21" s="64" t="s">
        <v>18</v>
      </c>
      <c r="B21" s="65" t="s">
        <v>19</v>
      </c>
      <c r="C21" s="117"/>
    </row>
    <row r="22" spans="1:3" x14ac:dyDescent="0.2">
      <c r="A22" s="64" t="s">
        <v>20</v>
      </c>
      <c r="B22" s="65" t="s">
        <v>168</v>
      </c>
      <c r="C22" s="117"/>
    </row>
    <row r="23" spans="1:3" x14ac:dyDescent="0.2">
      <c r="A23" s="64" t="s">
        <v>21</v>
      </c>
      <c r="B23" s="65" t="s">
        <v>22</v>
      </c>
      <c r="C23" s="117"/>
    </row>
    <row r="24" spans="1:3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x14ac:dyDescent="0.2">
      <c r="A26" s="64" t="s">
        <v>571</v>
      </c>
      <c r="B26" s="65" t="s">
        <v>329</v>
      </c>
      <c r="C26" s="117"/>
    </row>
    <row r="27" spans="1:3" x14ac:dyDescent="0.2">
      <c r="A27" s="64" t="s">
        <v>573</v>
      </c>
      <c r="B27" s="65" t="s">
        <v>346</v>
      </c>
      <c r="C27" s="117"/>
    </row>
    <row r="28" spans="1:3" x14ac:dyDescent="0.2">
      <c r="A28" s="64" t="s">
        <v>23</v>
      </c>
      <c r="B28" s="65" t="s">
        <v>24</v>
      </c>
      <c r="C28" s="117"/>
    </row>
    <row r="29" spans="1:3" x14ac:dyDescent="0.2">
      <c r="A29" s="64" t="s">
        <v>25</v>
      </c>
      <c r="B29" s="65" t="s">
        <v>26</v>
      </c>
      <c r="C29" s="117"/>
    </row>
    <row r="30" spans="1:3" x14ac:dyDescent="0.2">
      <c r="A30" s="64" t="s">
        <v>27</v>
      </c>
      <c r="B30" s="65" t="s">
        <v>28</v>
      </c>
      <c r="C30" s="117"/>
    </row>
    <row r="31" spans="1:3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x14ac:dyDescent="0.2">
      <c r="A33" s="64"/>
      <c r="B33" s="65"/>
      <c r="C33" s="117"/>
    </row>
    <row r="34" spans="1: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80" t="s">
        <v>649</v>
      </c>
      <c r="B43" s="180"/>
      <c r="C43" s="142"/>
      <c r="D43" s="142"/>
      <c r="E43" s="142"/>
    </row>
    <row r="46" spans="1:5" x14ac:dyDescent="0.2">
      <c r="B46" s="143" t="s">
        <v>652</v>
      </c>
    </row>
    <row r="47" spans="1:5" x14ac:dyDescent="0.2">
      <c r="B47" s="143" t="s">
        <v>653</v>
      </c>
    </row>
    <row r="48" spans="1:5" x14ac:dyDescent="0.2">
      <c r="B48" s="143" t="s">
        <v>656</v>
      </c>
    </row>
    <row r="49" spans="2:2" x14ac:dyDescent="0.2">
      <c r="B49" s="144" t="s">
        <v>657</v>
      </c>
    </row>
    <row r="52" spans="2:2" x14ac:dyDescent="0.2">
      <c r="B52" s="143" t="s">
        <v>652</v>
      </c>
    </row>
    <row r="53" spans="2:2" x14ac:dyDescent="0.2">
      <c r="B53" s="143" t="s">
        <v>654</v>
      </c>
    </row>
    <row r="54" spans="2:2" x14ac:dyDescent="0.2">
      <c r="B54" s="143" t="s">
        <v>655</v>
      </c>
    </row>
    <row r="55" spans="2:2" x14ac:dyDescent="0.2">
      <c r="B55" s="143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xWindow="1004" yWindow="341"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8"/>
  <sheetViews>
    <sheetView showGridLines="0" workbookViewId="0">
      <selection activeCell="C18" sqref="C18"/>
    </sheetView>
  </sheetViews>
  <sheetFormatPr baseColWidth="10" defaultColWidth="11.44140625" defaultRowHeight="10.199999999999999" x14ac:dyDescent="0.2"/>
  <cols>
    <col min="1" max="1" width="3.33203125" style="59" customWidth="1"/>
    <col min="2" max="2" width="74.5546875" style="59" customWidth="1"/>
    <col min="3" max="3" width="31.33203125" style="59" customWidth="1"/>
    <col min="4" max="16384" width="11.44140625" style="59"/>
  </cols>
  <sheetData>
    <row r="1" spans="1:3" s="58" customFormat="1" ht="18" customHeight="1" x14ac:dyDescent="0.3">
      <c r="A1" s="184" t="str">
        <f>ESF!A1</f>
        <v>FIDEICOMISO CIUDAD INDUSTRIAL DE LEON</v>
      </c>
      <c r="B1" s="185"/>
      <c r="C1" s="186"/>
    </row>
    <row r="2" spans="1:3" s="58" customFormat="1" ht="18" customHeight="1" x14ac:dyDescent="0.3">
      <c r="A2" s="187" t="s">
        <v>482</v>
      </c>
      <c r="B2" s="188"/>
      <c r="C2" s="189"/>
    </row>
    <row r="3" spans="1:3" s="58" customFormat="1" ht="18" customHeight="1" x14ac:dyDescent="0.3">
      <c r="A3" s="187" t="str">
        <f>ESF!A3</f>
        <v>Correspondiente del 01 de Enero al 31 de Marzo de 2022</v>
      </c>
      <c r="B3" s="188"/>
      <c r="C3" s="189"/>
    </row>
    <row r="4" spans="1:3" s="60" customFormat="1" x14ac:dyDescent="0.2">
      <c r="A4" s="190" t="s">
        <v>478</v>
      </c>
      <c r="B4" s="191"/>
      <c r="C4" s="192"/>
    </row>
    <row r="5" spans="1:3" x14ac:dyDescent="0.2">
      <c r="A5" s="75" t="s">
        <v>517</v>
      </c>
      <c r="B5" s="75"/>
      <c r="C5" s="163">
        <v>2928125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166">
        <f>SUM(C16:C18)</f>
        <v>2883300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176">
        <v>2883300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163">
        <f>C5+C7-C15</f>
        <v>44825</v>
      </c>
    </row>
    <row r="22" spans="1:3" x14ac:dyDescent="0.2">
      <c r="B22" s="42" t="s">
        <v>649</v>
      </c>
    </row>
    <row r="25" spans="1:3" x14ac:dyDescent="0.2">
      <c r="B25" s="143" t="s">
        <v>652</v>
      </c>
      <c r="C25" s="143" t="s">
        <v>652</v>
      </c>
    </row>
    <row r="26" spans="1:3" x14ac:dyDescent="0.2">
      <c r="B26" s="143" t="s">
        <v>653</v>
      </c>
      <c r="C26" s="143" t="s">
        <v>654</v>
      </c>
    </row>
    <row r="27" spans="1:3" x14ac:dyDescent="0.2">
      <c r="B27" s="143" t="s">
        <v>656</v>
      </c>
      <c r="C27" s="143" t="s">
        <v>655</v>
      </c>
    </row>
    <row r="28" spans="1:3" x14ac:dyDescent="0.2">
      <c r="B28" s="145" t="s">
        <v>657</v>
      </c>
      <c r="C28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7"/>
  <sheetViews>
    <sheetView showGridLines="0" workbookViewId="0">
      <selection activeCell="C32" sqref="C32"/>
    </sheetView>
  </sheetViews>
  <sheetFormatPr baseColWidth="10" defaultColWidth="11.44140625" defaultRowHeight="10.199999999999999" x14ac:dyDescent="0.2"/>
  <cols>
    <col min="1" max="1" width="3.6640625" style="59" customWidth="1"/>
    <col min="2" max="2" width="75.109375" style="59" customWidth="1"/>
    <col min="3" max="3" width="30.88671875" style="59" customWidth="1"/>
    <col min="4" max="16384" width="11.44140625" style="59"/>
  </cols>
  <sheetData>
    <row r="1" spans="1:3" s="61" customFormat="1" ht="18.899999999999999" customHeight="1" x14ac:dyDescent="0.3">
      <c r="A1" s="193" t="str">
        <f>ESF!A1</f>
        <v>FIDEICOMISO CIUDAD INDUSTRIAL DE LEON</v>
      </c>
      <c r="B1" s="194"/>
      <c r="C1" s="195"/>
    </row>
    <row r="2" spans="1:3" s="61" customFormat="1" ht="18.899999999999999" customHeight="1" x14ac:dyDescent="0.3">
      <c r="A2" s="196" t="s">
        <v>483</v>
      </c>
      <c r="B2" s="197"/>
      <c r="C2" s="198"/>
    </row>
    <row r="3" spans="1:3" s="61" customFormat="1" ht="18.899999999999999" customHeight="1" x14ac:dyDescent="0.3">
      <c r="A3" s="196" t="str">
        <f>ESF!A3</f>
        <v>Correspondiente del 01 de Enero al 31 de Marzo de 2022</v>
      </c>
      <c r="B3" s="197"/>
      <c r="C3" s="198"/>
    </row>
    <row r="4" spans="1:3" x14ac:dyDescent="0.2">
      <c r="A4" s="190" t="s">
        <v>478</v>
      </c>
      <c r="B4" s="191"/>
      <c r="C4" s="192"/>
    </row>
    <row r="5" spans="1:3" x14ac:dyDescent="0.2">
      <c r="A5" s="101" t="s">
        <v>530</v>
      </c>
      <c r="B5" s="75"/>
      <c r="C5" s="164">
        <v>209301</v>
      </c>
    </row>
    <row r="6" spans="1:3" x14ac:dyDescent="0.2">
      <c r="A6" s="97"/>
      <c r="B6" s="77"/>
      <c r="C6" s="165"/>
    </row>
    <row r="7" spans="1:3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x14ac:dyDescent="0.2">
      <c r="A14" s="107">
        <v>2.7</v>
      </c>
      <c r="B14" s="96" t="s">
        <v>228</v>
      </c>
      <c r="C14" s="167">
        <v>0</v>
      </c>
    </row>
    <row r="15" spans="1:3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x14ac:dyDescent="0.2">
      <c r="A17" s="107" t="s">
        <v>532</v>
      </c>
      <c r="B17" s="96" t="s">
        <v>533</v>
      </c>
      <c r="C17" s="167">
        <v>0</v>
      </c>
    </row>
    <row r="18" spans="1:3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x14ac:dyDescent="0.2">
      <c r="A27" s="107" t="s">
        <v>547</v>
      </c>
      <c r="B27" s="96" t="s">
        <v>548</v>
      </c>
      <c r="C27" s="167">
        <v>0</v>
      </c>
    </row>
    <row r="28" spans="1:3" x14ac:dyDescent="0.2">
      <c r="A28" s="107" t="s">
        <v>549</v>
      </c>
      <c r="B28" s="103" t="s">
        <v>550</v>
      </c>
      <c r="C28" s="167">
        <v>0</v>
      </c>
    </row>
    <row r="29" spans="1:3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5998</v>
      </c>
    </row>
    <row r="31" spans="1:3" x14ac:dyDescent="0.2">
      <c r="A31" s="107" t="s">
        <v>552</v>
      </c>
      <c r="B31" s="96" t="s">
        <v>427</v>
      </c>
      <c r="C31" s="167">
        <v>5998</v>
      </c>
    </row>
    <row r="32" spans="1:3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x14ac:dyDescent="0.2">
      <c r="A35" s="107" t="s">
        <v>557</v>
      </c>
      <c r="B35" s="96" t="s">
        <v>558</v>
      </c>
      <c r="C35" s="167">
        <v>0</v>
      </c>
    </row>
    <row r="36" spans="1:3" x14ac:dyDescent="0.2">
      <c r="A36" s="107" t="s">
        <v>559</v>
      </c>
      <c r="B36" s="96" t="s">
        <v>445</v>
      </c>
      <c r="C36" s="167">
        <v>0</v>
      </c>
    </row>
    <row r="37" spans="1:3" x14ac:dyDescent="0.2">
      <c r="A37" s="107" t="s">
        <v>560</v>
      </c>
      <c r="B37" s="103" t="s">
        <v>561</v>
      </c>
      <c r="C37" s="170">
        <v>0</v>
      </c>
    </row>
    <row r="38" spans="1:3" x14ac:dyDescent="0.2">
      <c r="A38" s="97"/>
      <c r="B38" s="99"/>
      <c r="C38" s="171"/>
    </row>
    <row r="39" spans="1:3" x14ac:dyDescent="0.2">
      <c r="A39" s="100" t="s">
        <v>84</v>
      </c>
      <c r="B39" s="75"/>
      <c r="C39" s="163">
        <f>C5-C7+C30</f>
        <v>215299</v>
      </c>
    </row>
    <row r="41" spans="1:3" x14ac:dyDescent="0.2">
      <c r="B41" s="42" t="s">
        <v>649</v>
      </c>
    </row>
    <row r="44" spans="1:3" x14ac:dyDescent="0.2">
      <c r="B44" s="143" t="s">
        <v>652</v>
      </c>
      <c r="C44" s="143" t="s">
        <v>652</v>
      </c>
    </row>
    <row r="45" spans="1:3" x14ac:dyDescent="0.2">
      <c r="B45" s="143" t="s">
        <v>653</v>
      </c>
      <c r="C45" s="143" t="s">
        <v>654</v>
      </c>
    </row>
    <row r="46" spans="1:3" x14ac:dyDescent="0.2">
      <c r="B46" s="143" t="s">
        <v>656</v>
      </c>
      <c r="C46" s="143" t="s">
        <v>655</v>
      </c>
    </row>
    <row r="47" spans="1:3" x14ac:dyDescent="0.2">
      <c r="B47" s="145" t="s">
        <v>657</v>
      </c>
      <c r="C47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topLeftCell="B1" workbookViewId="0">
      <selection activeCell="C26" sqref="C26"/>
    </sheetView>
  </sheetViews>
  <sheetFormatPr baseColWidth="10" defaultColWidth="9.109375" defaultRowHeight="10.199999999999999" x14ac:dyDescent="0.2"/>
  <cols>
    <col min="1" max="1" width="12.6640625" style="51" customWidth="1"/>
    <col min="2" max="2" width="72.109375" style="51" customWidth="1"/>
    <col min="3" max="3" width="26.6640625" style="51" customWidth="1"/>
    <col min="4" max="7" width="15.6640625" style="51" customWidth="1"/>
    <col min="8" max="8" width="11.6640625" style="51" customWidth="1"/>
    <col min="9" max="9" width="13.44140625" style="51" customWidth="1"/>
    <col min="10" max="10" width="13.109375" style="51" customWidth="1"/>
    <col min="11" max="16384" width="9.109375" style="51"/>
  </cols>
  <sheetData>
    <row r="1" spans="1:10" ht="18.899999999999999" customHeight="1" x14ac:dyDescent="0.2">
      <c r="A1" s="183" t="str">
        <f>'Notas a los Edos Financieros'!A1</f>
        <v>FIDEICOMISO CIUDAD INDUSTRIAL DE LEON</v>
      </c>
      <c r="B1" s="199"/>
      <c r="C1" s="199"/>
      <c r="D1" s="199"/>
      <c r="E1" s="199"/>
      <c r="F1" s="199"/>
      <c r="G1" s="49" t="s">
        <v>179</v>
      </c>
      <c r="H1" s="50">
        <f>'Notas a los Edos Financieros'!D1</f>
        <v>2022</v>
      </c>
    </row>
    <row r="2" spans="1:10" ht="18.899999999999999" customHeight="1" x14ac:dyDescent="0.2">
      <c r="A2" s="183" t="s">
        <v>484</v>
      </c>
      <c r="B2" s="199"/>
      <c r="C2" s="199"/>
      <c r="D2" s="199"/>
      <c r="E2" s="199"/>
      <c r="F2" s="199"/>
      <c r="G2" s="49" t="s">
        <v>181</v>
      </c>
      <c r="H2" s="50" t="str">
        <f>'Notas a los Edos Financieros'!D2</f>
        <v>Trimestral</v>
      </c>
    </row>
    <row r="3" spans="1:10" ht="18.899999999999999" customHeight="1" x14ac:dyDescent="0.2">
      <c r="A3" s="183" t="str">
        <f>'Notas a los Edos Financieros'!A3</f>
        <v>Correspondiente del 01 de Enero al 31 de Marzo de 2022</v>
      </c>
      <c r="B3" s="199"/>
      <c r="C3" s="199"/>
      <c r="D3" s="199"/>
      <c r="E3" s="199"/>
      <c r="F3" s="199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74">
        <v>0</v>
      </c>
      <c r="D35" s="174">
        <v>6693454.4400000004</v>
      </c>
      <c r="E35" s="174">
        <v>6693454.4400000004</v>
      </c>
      <c r="F35" s="174">
        <v>0</v>
      </c>
    </row>
    <row r="36" spans="1:6" x14ac:dyDescent="0.2">
      <c r="A36" s="51">
        <v>8110</v>
      </c>
      <c r="B36" s="51" t="s">
        <v>96</v>
      </c>
      <c r="C36" s="175">
        <v>3023300</v>
      </c>
      <c r="D36" s="175">
        <v>0</v>
      </c>
      <c r="E36" s="175">
        <v>0</v>
      </c>
      <c r="F36" s="175">
        <v>3023300</v>
      </c>
    </row>
    <row r="37" spans="1:6" x14ac:dyDescent="0.2">
      <c r="A37" s="51">
        <v>8120</v>
      </c>
      <c r="B37" s="51" t="s">
        <v>95</v>
      </c>
      <c r="C37" s="175">
        <v>3023300</v>
      </c>
      <c r="D37" s="175">
        <v>2928124.62</v>
      </c>
      <c r="E37" s="175">
        <v>0</v>
      </c>
      <c r="F37" s="175">
        <v>95175.38</v>
      </c>
    </row>
    <row r="38" spans="1:6" x14ac:dyDescent="0.2">
      <c r="A38" s="51">
        <v>8130</v>
      </c>
      <c r="B38" s="51" t="s">
        <v>94</v>
      </c>
      <c r="C38" s="175">
        <v>0</v>
      </c>
      <c r="D38" s="175">
        <v>0</v>
      </c>
      <c r="E38" s="175">
        <v>0</v>
      </c>
      <c r="F38" s="175">
        <v>0</v>
      </c>
    </row>
    <row r="39" spans="1:6" x14ac:dyDescent="0.2">
      <c r="A39" s="51">
        <v>8140</v>
      </c>
      <c r="B39" s="51" t="s">
        <v>93</v>
      </c>
      <c r="C39" s="175">
        <v>0</v>
      </c>
      <c r="D39" s="175">
        <v>2928124.62</v>
      </c>
      <c r="E39" s="175">
        <v>2928124.62</v>
      </c>
      <c r="F39" s="175">
        <v>0</v>
      </c>
    </row>
    <row r="40" spans="1:6" x14ac:dyDescent="0.2">
      <c r="A40" s="51">
        <v>8150</v>
      </c>
      <c r="B40" s="51" t="s">
        <v>92</v>
      </c>
      <c r="C40" s="175">
        <v>0</v>
      </c>
      <c r="D40" s="175">
        <v>0</v>
      </c>
      <c r="E40" s="175">
        <v>2928124.62</v>
      </c>
      <c r="F40" s="175">
        <v>2928124.62</v>
      </c>
    </row>
    <row r="41" spans="1:6" x14ac:dyDescent="0.2">
      <c r="A41" s="51">
        <v>8210</v>
      </c>
      <c r="B41" s="51" t="s">
        <v>91</v>
      </c>
      <c r="C41" s="175">
        <v>3023300</v>
      </c>
      <c r="D41" s="175">
        <v>0</v>
      </c>
      <c r="E41" s="175">
        <v>0</v>
      </c>
      <c r="F41" s="175">
        <v>3023300</v>
      </c>
    </row>
    <row r="42" spans="1:6" x14ac:dyDescent="0.2">
      <c r="A42" s="51">
        <v>8220</v>
      </c>
      <c r="B42" s="51" t="s">
        <v>90</v>
      </c>
      <c r="C42" s="175">
        <v>3023300</v>
      </c>
      <c r="D42" s="175">
        <v>0</v>
      </c>
      <c r="E42" s="175">
        <v>209301.3</v>
      </c>
      <c r="F42" s="175">
        <v>2813998.7</v>
      </c>
    </row>
    <row r="43" spans="1:6" x14ac:dyDescent="0.2">
      <c r="A43" s="51">
        <v>8230</v>
      </c>
      <c r="B43" s="51" t="s">
        <v>89</v>
      </c>
      <c r="C43" s="175">
        <v>0</v>
      </c>
      <c r="D43" s="175">
        <v>0</v>
      </c>
      <c r="E43" s="175">
        <v>0</v>
      </c>
      <c r="F43" s="175">
        <v>0</v>
      </c>
    </row>
    <row r="44" spans="1:6" x14ac:dyDescent="0.2">
      <c r="A44" s="51">
        <v>8240</v>
      </c>
      <c r="B44" s="51" t="s">
        <v>88</v>
      </c>
      <c r="C44" s="175">
        <v>0</v>
      </c>
      <c r="D44" s="175">
        <v>209301.3</v>
      </c>
      <c r="E44" s="175">
        <v>209301.3</v>
      </c>
      <c r="F44" s="175">
        <v>0</v>
      </c>
    </row>
    <row r="45" spans="1:6" x14ac:dyDescent="0.2">
      <c r="A45" s="51">
        <v>8250</v>
      </c>
      <c r="B45" s="51" t="s">
        <v>87</v>
      </c>
      <c r="C45" s="175">
        <v>0</v>
      </c>
      <c r="D45" s="175">
        <v>209301.3</v>
      </c>
      <c r="E45" s="175">
        <v>209301.3</v>
      </c>
      <c r="F45" s="175">
        <v>0</v>
      </c>
    </row>
    <row r="46" spans="1:6" x14ac:dyDescent="0.2">
      <c r="A46" s="51">
        <v>8260</v>
      </c>
      <c r="B46" s="51" t="s">
        <v>86</v>
      </c>
      <c r="C46" s="175">
        <v>0</v>
      </c>
      <c r="D46" s="175">
        <v>209301.3</v>
      </c>
      <c r="E46" s="175">
        <v>209301.3</v>
      </c>
      <c r="F46" s="175">
        <v>0</v>
      </c>
    </row>
    <row r="47" spans="1:6" x14ac:dyDescent="0.2">
      <c r="A47" s="51">
        <v>8270</v>
      </c>
      <c r="B47" s="51" t="s">
        <v>85</v>
      </c>
      <c r="C47" s="175">
        <v>0</v>
      </c>
      <c r="D47" s="175">
        <v>209301.3</v>
      </c>
      <c r="E47" s="175">
        <v>0</v>
      </c>
      <c r="F47" s="175">
        <v>209301.3</v>
      </c>
    </row>
    <row r="48" spans="1:6" x14ac:dyDescent="0.2">
      <c r="A48" s="130"/>
    </row>
    <row r="49" spans="1:3" x14ac:dyDescent="0.2">
      <c r="A49" s="130"/>
      <c r="B49" s="42" t="s">
        <v>649</v>
      </c>
    </row>
    <row r="52" spans="1:3" x14ac:dyDescent="0.2">
      <c r="B52" s="172" t="s">
        <v>652</v>
      </c>
      <c r="C52" s="172" t="s">
        <v>652</v>
      </c>
    </row>
    <row r="53" spans="1:3" x14ac:dyDescent="0.2">
      <c r="B53" s="143" t="s">
        <v>653</v>
      </c>
      <c r="C53" s="143" t="s">
        <v>654</v>
      </c>
    </row>
    <row r="54" spans="1:3" x14ac:dyDescent="0.2">
      <c r="B54" s="143" t="s">
        <v>656</v>
      </c>
      <c r="C54" s="143" t="s">
        <v>655</v>
      </c>
    </row>
    <row r="55" spans="1:3" x14ac:dyDescent="0.2">
      <c r="B55" s="55" t="s">
        <v>657</v>
      </c>
      <c r="C55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200" t="s">
        <v>34</v>
      </c>
      <c r="B5" s="200"/>
      <c r="C5" s="200"/>
      <c r="D5" s="200"/>
      <c r="E5" s="20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201" t="s">
        <v>36</v>
      </c>
      <c r="C10" s="201"/>
      <c r="D10" s="201"/>
      <c r="E10" s="201"/>
    </row>
    <row r="11" spans="1:8" s="6" customFormat="1" ht="12.9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201" t="s">
        <v>38</v>
      </c>
      <c r="C12" s="201"/>
      <c r="D12" s="201"/>
      <c r="E12" s="201"/>
    </row>
    <row r="13" spans="1:8" s="6" customFormat="1" ht="26.1" customHeight="1" x14ac:dyDescent="0.2">
      <c r="A13" s="114" t="s">
        <v>593</v>
      </c>
      <c r="B13" s="201" t="s">
        <v>39</v>
      </c>
      <c r="C13" s="201"/>
      <c r="D13" s="201"/>
      <c r="E13" s="20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" customHeight="1" x14ac:dyDescent="0.2">
      <c r="A16" s="114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3" t="s">
        <v>97</v>
      </c>
    </row>
    <row r="19" spans="1:4" s="6" customFormat="1" ht="12.9" customHeight="1" x14ac:dyDescent="0.2">
      <c r="A19" s="115" t="s">
        <v>587</v>
      </c>
    </row>
    <row r="20" spans="1:4" s="6" customFormat="1" ht="12.9" customHeight="1" x14ac:dyDescent="0.2">
      <c r="A20" s="115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4"/>
  <sheetViews>
    <sheetView zoomScaleNormal="100" workbookViewId="0">
      <selection activeCell="B8" sqref="B8"/>
    </sheetView>
  </sheetViews>
  <sheetFormatPr baseColWidth="10" defaultColWidth="9.109375" defaultRowHeight="10.199999999999999" x14ac:dyDescent="0.2"/>
  <cols>
    <col min="1" max="1" width="10" style="42" customWidth="1"/>
    <col min="2" max="2" width="64.5546875" style="42" bestFit="1" customWidth="1"/>
    <col min="3" max="3" width="16.44140625" style="42" bestFit="1" customWidth="1"/>
    <col min="4" max="4" width="19.109375" style="42" customWidth="1"/>
    <col min="5" max="5" width="24.5546875" style="42" customWidth="1"/>
    <col min="6" max="6" width="22.6640625" style="42" customWidth="1"/>
    <col min="7" max="8" width="16.6640625" style="42" customWidth="1"/>
    <col min="9" max="16384" width="9.109375" style="42"/>
  </cols>
  <sheetData>
    <row r="1" spans="1:8" s="38" customFormat="1" ht="18.899999999999999" customHeight="1" x14ac:dyDescent="0.3">
      <c r="A1" s="181" t="str">
        <f>'Notas a los Edos Financieros'!A1</f>
        <v>FIDEICOMISO CIUDAD INDUSTRIAL DE LEON</v>
      </c>
      <c r="B1" s="182"/>
      <c r="C1" s="182"/>
      <c r="D1" s="182"/>
      <c r="E1" s="182"/>
      <c r="F1" s="182"/>
      <c r="G1" s="36" t="s">
        <v>179</v>
      </c>
      <c r="H1" s="47">
        <f>'Notas a los Edos Financieros'!D1</f>
        <v>2022</v>
      </c>
    </row>
    <row r="2" spans="1:8" s="38" customFormat="1" ht="18.899999999999999" customHeight="1" x14ac:dyDescent="0.3">
      <c r="A2" s="181" t="s">
        <v>180</v>
      </c>
      <c r="B2" s="182"/>
      <c r="C2" s="182"/>
      <c r="D2" s="182"/>
      <c r="E2" s="182"/>
      <c r="F2" s="182"/>
      <c r="G2" s="36" t="s">
        <v>181</v>
      </c>
      <c r="H2" s="47" t="str">
        <f>'Notas a los Edos Financieros'!D2</f>
        <v>Trimestral</v>
      </c>
    </row>
    <row r="3" spans="1:8" s="38" customFormat="1" ht="18.899999999999999" customHeight="1" x14ac:dyDescent="0.3">
      <c r="A3" s="181" t="str">
        <f>'Notas a los Edos Financieros'!A3</f>
        <v>Correspondiente del 01 de Enero al 31 de Marzo de 2022</v>
      </c>
      <c r="B3" s="182"/>
      <c r="C3" s="182"/>
      <c r="D3" s="182"/>
      <c r="E3" s="182"/>
      <c r="F3" s="182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f>C55+C57</f>
        <v>21475961.329999998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20361327.219999999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660</v>
      </c>
      <c r="G57" s="148">
        <v>0.05</v>
      </c>
      <c r="H57" s="42" t="s">
        <v>661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1010732.7</v>
      </c>
      <c r="D62" s="153">
        <f>SUM(D63:D72)</f>
        <v>2812</v>
      </c>
      <c r="E62" s="153">
        <f>SUM(E63:E72)</f>
        <v>966286</v>
      </c>
    </row>
    <row r="63" spans="1:8" x14ac:dyDescent="0.2">
      <c r="A63" s="44" t="s">
        <v>662</v>
      </c>
      <c r="B63" s="42" t="s">
        <v>224</v>
      </c>
      <c r="C63" s="146">
        <v>708596.24</v>
      </c>
      <c r="D63" s="146">
        <v>1454</v>
      </c>
      <c r="E63" s="146">
        <v>696841</v>
      </c>
      <c r="F63" s="42" t="s">
        <v>660</v>
      </c>
      <c r="G63" s="148">
        <v>0.1</v>
      </c>
      <c r="H63" s="42" t="s">
        <v>661</v>
      </c>
    </row>
    <row r="64" spans="1:8" x14ac:dyDescent="0.2">
      <c r="A64" s="44" t="s">
        <v>663</v>
      </c>
      <c r="B64" s="42" t="s">
        <v>664</v>
      </c>
      <c r="C64" s="146">
        <v>231656.4</v>
      </c>
      <c r="D64" s="146">
        <v>112</v>
      </c>
      <c r="E64" s="146">
        <v>225138</v>
      </c>
      <c r="F64" s="42" t="s">
        <v>660</v>
      </c>
      <c r="G64" s="148">
        <v>0.3</v>
      </c>
      <c r="H64" s="42" t="s">
        <v>661</v>
      </c>
    </row>
    <row r="65" spans="1:8" x14ac:dyDescent="0.2">
      <c r="A65" s="44" t="s">
        <v>666</v>
      </c>
      <c r="B65" s="42" t="s">
        <v>665</v>
      </c>
      <c r="C65" s="146">
        <v>37542.21</v>
      </c>
      <c r="D65" s="146">
        <v>939</v>
      </c>
      <c r="E65" s="146">
        <v>15471</v>
      </c>
      <c r="F65" s="42" t="s">
        <v>660</v>
      </c>
      <c r="G65" s="148">
        <v>0.1</v>
      </c>
      <c r="H65" s="42" t="s">
        <v>661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0</v>
      </c>
      <c r="D68" s="146">
        <v>0</v>
      </c>
      <c r="E68" s="146">
        <v>0</v>
      </c>
      <c r="F68" s="42" t="s">
        <v>660</v>
      </c>
      <c r="G68" s="148">
        <v>0.25</v>
      </c>
      <c r="H68" s="42" t="s">
        <v>661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307</v>
      </c>
      <c r="E70" s="146">
        <v>28836</v>
      </c>
      <c r="F70" s="42" t="s">
        <v>660</v>
      </c>
      <c r="G70" s="148">
        <v>0.1</v>
      </c>
      <c r="H70" s="42" t="s">
        <v>661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3185</v>
      </c>
      <c r="E76" s="153">
        <f>+E77</f>
        <v>181754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3185</v>
      </c>
      <c r="E77" s="146">
        <v>181754</v>
      </c>
      <c r="F77" s="42" t="s">
        <v>660</v>
      </c>
      <c r="G77" s="148">
        <v>0.15</v>
      </c>
      <c r="H77" s="42" t="s">
        <v>661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2419</v>
      </c>
      <c r="D82" s="153">
        <f>+D85</f>
        <v>0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0</v>
      </c>
      <c r="D85" s="146">
        <v>0</v>
      </c>
      <c r="E85" s="146">
        <v>0</v>
      </c>
      <c r="F85" s="149"/>
      <c r="G85" s="149"/>
      <c r="H85" s="149"/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667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23400</v>
      </c>
      <c r="D105" s="153">
        <f>+C105</f>
        <v>23400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ht="40.799999999999997" x14ac:dyDescent="0.2">
      <c r="A112" s="48">
        <v>2117</v>
      </c>
      <c r="B112" s="173" t="s">
        <v>263</v>
      </c>
      <c r="C112" s="155">
        <v>23400</v>
      </c>
      <c r="D112" s="155">
        <f>+C112</f>
        <v>23400</v>
      </c>
      <c r="E112" s="150">
        <v>0</v>
      </c>
      <c r="F112" s="150">
        <v>0</v>
      </c>
      <c r="G112" s="150">
        <v>0</v>
      </c>
      <c r="H112" s="151" t="s">
        <v>668</v>
      </c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669</v>
      </c>
      <c r="C140" s="46">
        <v>0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652</v>
      </c>
      <c r="D151" s="143" t="s">
        <v>652</v>
      </c>
    </row>
    <row r="152" spans="1:4" x14ac:dyDescent="0.2">
      <c r="B152" s="143" t="s">
        <v>653</v>
      </c>
      <c r="D152" s="143" t="s">
        <v>654</v>
      </c>
    </row>
    <row r="153" spans="1:4" x14ac:dyDescent="0.2">
      <c r="B153" s="143" t="s">
        <v>656</v>
      </c>
      <c r="D153" s="143" t="s">
        <v>655</v>
      </c>
    </row>
    <row r="154" spans="1:4" x14ac:dyDescent="0.2">
      <c r="B154" s="44" t="s">
        <v>657</v>
      </c>
      <c r="D15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37" sqref="B37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abSelected="1" topLeftCell="A166" zoomScaleNormal="100" workbookViewId="0">
      <selection activeCell="B206" sqref="B206"/>
    </sheetView>
  </sheetViews>
  <sheetFormatPr baseColWidth="10" defaultColWidth="9.109375" defaultRowHeight="10.199999999999999" x14ac:dyDescent="0.2"/>
  <cols>
    <col min="1" max="1" width="10" style="42" customWidth="1"/>
    <col min="2" max="2" width="72.88671875" style="42" bestFit="1" customWidth="1"/>
    <col min="3" max="3" width="24.33203125" style="42" customWidth="1"/>
    <col min="4" max="4" width="19.6640625" style="42" customWidth="1"/>
    <col min="5" max="5" width="37" style="42" customWidth="1"/>
    <col min="6" max="16384" width="9.109375" style="42"/>
  </cols>
  <sheetData>
    <row r="1" spans="1:5" s="48" customFormat="1" ht="18.899999999999999" customHeight="1" x14ac:dyDescent="0.3">
      <c r="A1" s="178" t="str">
        <f>ESF!A1</f>
        <v>FIDEICOMISO CIUDAD INDUSTRIAL DE LEON</v>
      </c>
      <c r="B1" s="178"/>
      <c r="C1" s="178"/>
      <c r="D1" s="36" t="s">
        <v>179</v>
      </c>
      <c r="E1" s="47">
        <f>'Notas a los Edos Financieros'!D1</f>
        <v>2022</v>
      </c>
    </row>
    <row r="2" spans="1:5" s="38" customFormat="1" ht="18.899999999999999" customHeight="1" x14ac:dyDescent="0.3">
      <c r="A2" s="178" t="s">
        <v>290</v>
      </c>
      <c r="B2" s="178"/>
      <c r="C2" s="178"/>
      <c r="D2" s="36" t="s">
        <v>181</v>
      </c>
      <c r="E2" s="47" t="str">
        <f>'Notas a los Edos Financieros'!D2</f>
        <v>Trimestral</v>
      </c>
    </row>
    <row r="3" spans="1:5" s="38" customFormat="1" ht="18.899999999999999" customHeight="1" x14ac:dyDescent="0.3">
      <c r="A3" s="178" t="str">
        <f>ESF!A3</f>
        <v>Correspondiente del 01 de Enero al 31 de Marzo de 2022</v>
      </c>
      <c r="B3" s="178"/>
      <c r="C3" s="178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0.399999999999999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0.399999999999999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0.399999999999999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0.399999999999999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0.399999999999999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0.399999999999999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0.399999999999999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0.399999999999999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0.399999999999999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0.399999999999999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0.399999999999999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0.6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0.399999999999999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</f>
        <v>44825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0.399999999999999" x14ac:dyDescent="0.2">
      <c r="A75" s="69">
        <v>4311</v>
      </c>
      <c r="B75" s="157" t="s">
        <v>508</v>
      </c>
      <c r="C75" s="158">
        <v>44825</v>
      </c>
      <c r="D75" s="157" t="s">
        <v>670</v>
      </c>
      <c r="E75" s="71" t="s">
        <v>671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215298.87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156">
        <v>209301.3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156">
        <v>68557.960000000006</v>
      </c>
      <c r="D100" s="74">
        <f t="shared" ref="D100:D163" si="0">C100/$C$99</f>
        <v>0.32755630280366155</v>
      </c>
      <c r="E100" s="70"/>
    </row>
    <row r="101" spans="1:5" x14ac:dyDescent="0.2">
      <c r="A101" s="72">
        <v>5111</v>
      </c>
      <c r="B101" s="70" t="s">
        <v>349</v>
      </c>
      <c r="C101" s="156">
        <v>48233.82</v>
      </c>
      <c r="D101" s="74">
        <f t="shared" si="0"/>
        <v>0.23045160254618582</v>
      </c>
      <c r="E101" s="42" t="s">
        <v>672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f t="shared" si="0"/>
        <v>0</v>
      </c>
    </row>
    <row r="103" spans="1:5" x14ac:dyDescent="0.2">
      <c r="A103" s="72">
        <v>5113</v>
      </c>
      <c r="B103" s="70" t="s">
        <v>351</v>
      </c>
      <c r="C103" s="156">
        <v>0</v>
      </c>
      <c r="D103" s="74">
        <f t="shared" si="0"/>
        <v>0</v>
      </c>
    </row>
    <row r="104" spans="1:5" x14ac:dyDescent="0.2">
      <c r="A104" s="72">
        <v>5114</v>
      </c>
      <c r="B104" s="70" t="s">
        <v>352</v>
      </c>
      <c r="C104" s="156">
        <v>8223.2199999999993</v>
      </c>
      <c r="D104" s="74">
        <f t="shared" si="0"/>
        <v>3.9288910293438215E-2</v>
      </c>
    </row>
    <row r="105" spans="1:5" x14ac:dyDescent="0.2">
      <c r="A105" s="72">
        <v>5115</v>
      </c>
      <c r="B105" s="70" t="s">
        <v>353</v>
      </c>
      <c r="C105" s="156">
        <v>12100.92</v>
      </c>
      <c r="D105" s="74">
        <f t="shared" si="0"/>
        <v>5.7815789964037495E-2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f t="shared" si="0"/>
        <v>0</v>
      </c>
      <c r="E106" s="149"/>
    </row>
    <row r="107" spans="1:5" x14ac:dyDescent="0.2">
      <c r="A107" s="72">
        <v>5120</v>
      </c>
      <c r="B107" s="70" t="s">
        <v>355</v>
      </c>
      <c r="C107" s="156">
        <v>193</v>
      </c>
      <c r="D107" s="74">
        <f t="shared" si="0"/>
        <v>9.221156294776956E-4</v>
      </c>
      <c r="E107" s="149"/>
    </row>
    <row r="108" spans="1:5" x14ac:dyDescent="0.2">
      <c r="A108" s="72">
        <v>5121</v>
      </c>
      <c r="B108" s="70" t="s">
        <v>356</v>
      </c>
      <c r="C108" s="156">
        <v>193</v>
      </c>
      <c r="D108" s="74">
        <f t="shared" si="0"/>
        <v>9.221156294776956E-4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f t="shared" si="0"/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f t="shared" si="0"/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f t="shared" si="0"/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f t="shared" si="0"/>
        <v>0</v>
      </c>
      <c r="E112" s="149"/>
    </row>
    <row r="113" spans="1:5" x14ac:dyDescent="0.2">
      <c r="A113" s="72">
        <v>5126</v>
      </c>
      <c r="B113" s="70" t="s">
        <v>361</v>
      </c>
      <c r="C113" s="156">
        <v>0</v>
      </c>
      <c r="D113" s="74">
        <f t="shared" si="0"/>
        <v>0</v>
      </c>
      <c r="E113" s="149"/>
    </row>
    <row r="114" spans="1:5" x14ac:dyDescent="0.2">
      <c r="A114" s="72">
        <v>5127</v>
      </c>
      <c r="B114" s="70" t="s">
        <v>362</v>
      </c>
      <c r="C114" s="156">
        <v>0</v>
      </c>
      <c r="D114" s="74">
        <f t="shared" si="0"/>
        <v>0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f t="shared" si="0"/>
        <v>0</v>
      </c>
      <c r="E115" s="149"/>
    </row>
    <row r="116" spans="1:5" x14ac:dyDescent="0.2">
      <c r="A116" s="72">
        <v>5129</v>
      </c>
      <c r="B116" s="70" t="s">
        <v>364</v>
      </c>
      <c r="C116" s="156">
        <v>0</v>
      </c>
      <c r="D116" s="74">
        <f t="shared" si="0"/>
        <v>0</v>
      </c>
      <c r="E116" s="149"/>
    </row>
    <row r="117" spans="1:5" x14ac:dyDescent="0.2">
      <c r="A117" s="72">
        <v>5130</v>
      </c>
      <c r="B117" s="70" t="s">
        <v>365</v>
      </c>
      <c r="C117" s="156">
        <v>140550.34</v>
      </c>
      <c r="D117" s="74">
        <f t="shared" si="0"/>
        <v>0.67152158156686081</v>
      </c>
      <c r="E117" s="149"/>
    </row>
    <row r="118" spans="1:5" x14ac:dyDescent="0.2">
      <c r="A118" s="72">
        <v>5131</v>
      </c>
      <c r="B118" s="70" t="s">
        <v>366</v>
      </c>
      <c r="C118" s="156">
        <v>4437</v>
      </c>
      <c r="D118" s="74">
        <f t="shared" si="0"/>
        <v>2.1199103875608992E-2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f t="shared" si="0"/>
        <v>0</v>
      </c>
      <c r="E119" s="149"/>
    </row>
    <row r="120" spans="1:5" x14ac:dyDescent="0.2">
      <c r="A120" s="72">
        <v>5133</v>
      </c>
      <c r="B120" s="70" t="s">
        <v>368</v>
      </c>
      <c r="C120" s="156">
        <v>10798.23</v>
      </c>
      <c r="D120" s="74">
        <f t="shared" si="0"/>
        <v>5.1591796133134388E-2</v>
      </c>
      <c r="E120" s="149"/>
    </row>
    <row r="121" spans="1:5" x14ac:dyDescent="0.2">
      <c r="A121" s="72">
        <v>5134</v>
      </c>
      <c r="B121" s="70" t="s">
        <v>369</v>
      </c>
      <c r="C121" s="156">
        <v>47204.31</v>
      </c>
      <c r="D121" s="74">
        <f t="shared" si="0"/>
        <v>0.22553280844409471</v>
      </c>
      <c r="E121" s="149" t="s">
        <v>677</v>
      </c>
    </row>
    <row r="122" spans="1:5" x14ac:dyDescent="0.2">
      <c r="A122" s="72">
        <v>5135</v>
      </c>
      <c r="B122" s="70" t="s">
        <v>370</v>
      </c>
      <c r="C122" s="156">
        <v>0</v>
      </c>
      <c r="D122" s="74">
        <f t="shared" si="0"/>
        <v>0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f t="shared" si="0"/>
        <v>0</v>
      </c>
      <c r="E123" s="149"/>
    </row>
    <row r="124" spans="1:5" x14ac:dyDescent="0.2">
      <c r="A124" s="72">
        <v>5137</v>
      </c>
      <c r="B124" s="70" t="s">
        <v>372</v>
      </c>
      <c r="C124" s="156">
        <v>208</v>
      </c>
      <c r="D124" s="74">
        <f t="shared" si="0"/>
        <v>9.9378264731274975E-4</v>
      </c>
      <c r="E124" s="149"/>
    </row>
    <row r="125" spans="1:5" x14ac:dyDescent="0.2">
      <c r="A125" s="72">
        <v>5138</v>
      </c>
      <c r="B125" s="70" t="s">
        <v>373</v>
      </c>
      <c r="C125" s="156">
        <v>168.5</v>
      </c>
      <c r="D125" s="74">
        <f t="shared" si="0"/>
        <v>8.0505950034710728E-4</v>
      </c>
      <c r="E125" s="149"/>
    </row>
    <row r="126" spans="1:5" x14ac:dyDescent="0.2">
      <c r="A126" s="72">
        <v>5139</v>
      </c>
      <c r="B126" s="70" t="s">
        <v>374</v>
      </c>
      <c r="C126" s="156">
        <v>77734.3</v>
      </c>
      <c r="D126" s="74">
        <f t="shared" si="0"/>
        <v>0.3713990309663629</v>
      </c>
      <c r="E126" s="149" t="s">
        <v>678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f t="shared" si="0"/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f t="shared" si="0"/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f t="shared" si="0"/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f t="shared" si="0"/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f t="shared" si="0"/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f t="shared" si="0"/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f t="shared" si="0"/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f t="shared" si="0"/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f t="shared" si="0"/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f t="shared" si="0"/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f t="shared" si="0"/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f t="shared" si="0"/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f t="shared" si="0"/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f t="shared" si="0"/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f t="shared" si="0"/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f t="shared" si="0"/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f t="shared" si="0"/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f t="shared" si="0"/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f t="shared" si="0"/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f t="shared" si="0"/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f t="shared" si="0"/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f t="shared" si="0"/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f t="shared" si="0"/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f t="shared" si="0"/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f t="shared" si="0"/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f t="shared" si="0"/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f t="shared" si="0"/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f t="shared" si="0"/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f t="shared" si="0"/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f t="shared" si="0"/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f t="shared" si="0"/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f t="shared" si="0"/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f t="shared" si="0"/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f t="shared" si="0"/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f t="shared" si="0"/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f t="shared" si="0"/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f t="shared" si="0"/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f t="shared" ref="D164:D216" si="1">C164/$C$99</f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f t="shared" si="1"/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f t="shared" si="1"/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f t="shared" si="1"/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f t="shared" si="1"/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f t="shared" si="1"/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f t="shared" si="1"/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f t="shared" si="1"/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f t="shared" si="1"/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f t="shared" si="1"/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f t="shared" si="1"/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f t="shared" si="1"/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f t="shared" si="1"/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f t="shared" si="1"/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f t="shared" si="1"/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f t="shared" si="1"/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f t="shared" si="1"/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f t="shared" si="1"/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f t="shared" si="1"/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f t="shared" si="1"/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f t="shared" si="1"/>
        <v>0</v>
      </c>
      <c r="E184" s="149"/>
    </row>
    <row r="185" spans="1:5" x14ac:dyDescent="0.2">
      <c r="A185" s="72">
        <v>5500</v>
      </c>
      <c r="B185" s="70" t="s">
        <v>426</v>
      </c>
      <c r="C185" s="156">
        <v>5997.57</v>
      </c>
      <c r="D185" s="74">
        <f t="shared" si="1"/>
        <v>2.8655197077132346E-2</v>
      </c>
      <c r="E185" s="149"/>
    </row>
    <row r="186" spans="1:5" x14ac:dyDescent="0.2">
      <c r="A186" s="72">
        <v>5510</v>
      </c>
      <c r="B186" s="70" t="s">
        <v>427</v>
      </c>
      <c r="C186" s="156">
        <v>5997.57</v>
      </c>
      <c r="D186" s="74">
        <f t="shared" si="1"/>
        <v>2.8655197077132346E-2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f t="shared" si="1"/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f t="shared" si="1"/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f t="shared" si="1"/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f t="shared" si="1"/>
        <v>0</v>
      </c>
      <c r="E190" s="149"/>
    </row>
    <row r="191" spans="1:5" x14ac:dyDescent="0.2">
      <c r="A191" s="72">
        <v>5515</v>
      </c>
      <c r="B191" s="70" t="s">
        <v>432</v>
      </c>
      <c r="C191" s="156">
        <v>2812.17</v>
      </c>
      <c r="D191" s="74">
        <f t="shared" si="1"/>
        <v>1.3435989169680265E-2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f t="shared" si="1"/>
        <v>0</v>
      </c>
      <c r="E192" s="149"/>
    </row>
    <row r="193" spans="1:5" x14ac:dyDescent="0.2">
      <c r="A193" s="72">
        <v>5517</v>
      </c>
      <c r="B193" s="70" t="s">
        <v>434</v>
      </c>
      <c r="C193" s="156">
        <v>3185.4</v>
      </c>
      <c r="D193" s="74">
        <f t="shared" si="1"/>
        <v>1.5219207907452081E-2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f t="shared" si="1"/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f t="shared" si="1"/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f t="shared" si="1"/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f t="shared" si="1"/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f t="shared" si="1"/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f t="shared" si="1"/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f t="shared" si="1"/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f t="shared" si="1"/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f t="shared" si="1"/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f t="shared" si="1"/>
        <v>0</v>
      </c>
      <c r="E203" s="149"/>
    </row>
    <row r="204" spans="1:5" x14ac:dyDescent="0.2">
      <c r="A204" s="72">
        <v>5590</v>
      </c>
      <c r="B204" s="70" t="s">
        <v>445</v>
      </c>
      <c r="C204" s="156">
        <v>0</v>
      </c>
      <c r="D204" s="74">
        <f t="shared" si="1"/>
        <v>0</v>
      </c>
      <c r="E204" s="149"/>
    </row>
    <row r="205" spans="1:5" x14ac:dyDescent="0.2">
      <c r="A205" s="72">
        <v>5591</v>
      </c>
      <c r="B205" s="70" t="s">
        <v>446</v>
      </c>
      <c r="C205" s="156">
        <v>0</v>
      </c>
      <c r="D205" s="74">
        <f t="shared" si="1"/>
        <v>0</v>
      </c>
      <c r="E205" s="149"/>
    </row>
    <row r="206" spans="1:5" x14ac:dyDescent="0.2">
      <c r="A206" s="72">
        <v>5592</v>
      </c>
      <c r="B206" s="70" t="s">
        <v>447</v>
      </c>
      <c r="C206" s="156">
        <v>0</v>
      </c>
      <c r="D206" s="74">
        <f t="shared" si="1"/>
        <v>0</v>
      </c>
      <c r="E206" s="149"/>
    </row>
    <row r="207" spans="1:5" x14ac:dyDescent="0.2">
      <c r="A207" s="72">
        <v>5593</v>
      </c>
      <c r="B207" s="70" t="s">
        <v>448</v>
      </c>
      <c r="C207" s="156">
        <v>0</v>
      </c>
      <c r="D207" s="74">
        <f t="shared" si="1"/>
        <v>0</v>
      </c>
      <c r="E207" s="149"/>
    </row>
    <row r="208" spans="1:5" x14ac:dyDescent="0.2">
      <c r="A208" s="72">
        <v>5594</v>
      </c>
      <c r="B208" s="70" t="s">
        <v>511</v>
      </c>
      <c r="C208" s="156">
        <v>0</v>
      </c>
      <c r="D208" s="74">
        <f t="shared" si="1"/>
        <v>0</v>
      </c>
      <c r="E208" s="149"/>
    </row>
    <row r="209" spans="1:5" x14ac:dyDescent="0.2">
      <c r="A209" s="72">
        <v>5595</v>
      </c>
      <c r="B209" s="70" t="s">
        <v>449</v>
      </c>
      <c r="C209" s="156">
        <v>0</v>
      </c>
      <c r="D209" s="74">
        <f t="shared" si="1"/>
        <v>0</v>
      </c>
      <c r="E209" s="149"/>
    </row>
    <row r="210" spans="1:5" x14ac:dyDescent="0.2">
      <c r="A210" s="72">
        <v>5596</v>
      </c>
      <c r="B210" s="70" t="s">
        <v>343</v>
      </c>
      <c r="C210" s="156">
        <v>0</v>
      </c>
      <c r="D210" s="74">
        <f t="shared" si="1"/>
        <v>0</v>
      </c>
      <c r="E210" s="149"/>
    </row>
    <row r="211" spans="1:5" x14ac:dyDescent="0.2">
      <c r="A211" s="72">
        <v>5597</v>
      </c>
      <c r="B211" s="70" t="s">
        <v>450</v>
      </c>
      <c r="C211" s="156">
        <v>0</v>
      </c>
      <c r="D211" s="74">
        <f t="shared" si="1"/>
        <v>0</v>
      </c>
      <c r="E211" s="149"/>
    </row>
    <row r="212" spans="1:5" x14ac:dyDescent="0.2">
      <c r="A212" s="72">
        <v>5598</v>
      </c>
      <c r="B212" s="70" t="s">
        <v>512</v>
      </c>
      <c r="C212" s="156">
        <v>0</v>
      </c>
      <c r="D212" s="74">
        <f t="shared" si="1"/>
        <v>0</v>
      </c>
      <c r="E212" s="149"/>
    </row>
    <row r="213" spans="1:5" x14ac:dyDescent="0.2">
      <c r="A213" s="72">
        <v>5599</v>
      </c>
      <c r="B213" s="70" t="s">
        <v>451</v>
      </c>
      <c r="C213" s="156">
        <v>0</v>
      </c>
      <c r="D213" s="74">
        <f t="shared" si="1"/>
        <v>0</v>
      </c>
      <c r="E213" s="149"/>
    </row>
    <row r="214" spans="1:5" x14ac:dyDescent="0.2">
      <c r="A214" s="72">
        <v>5600</v>
      </c>
      <c r="B214" s="70" t="s">
        <v>79</v>
      </c>
      <c r="C214" s="156">
        <v>0</v>
      </c>
      <c r="D214" s="74">
        <f t="shared" si="1"/>
        <v>0</v>
      </c>
      <c r="E214" s="149"/>
    </row>
    <row r="215" spans="1:5" x14ac:dyDescent="0.2">
      <c r="A215" s="72">
        <v>5610</v>
      </c>
      <c r="B215" s="70" t="s">
        <v>452</v>
      </c>
      <c r="C215" s="156">
        <v>0</v>
      </c>
      <c r="D215" s="74">
        <f t="shared" si="1"/>
        <v>0</v>
      </c>
      <c r="E215" s="149"/>
    </row>
    <row r="216" spans="1:5" x14ac:dyDescent="0.2">
      <c r="A216" s="72">
        <v>5611</v>
      </c>
      <c r="B216" s="70" t="s">
        <v>453</v>
      </c>
      <c r="C216" s="156">
        <v>0</v>
      </c>
      <c r="D216" s="74">
        <f t="shared" si="1"/>
        <v>0</v>
      </c>
      <c r="E216" s="159"/>
    </row>
    <row r="217" spans="1:5" x14ac:dyDescent="0.2">
      <c r="C217" s="73"/>
      <c r="D217" s="74"/>
    </row>
    <row r="218" spans="1:5" x14ac:dyDescent="0.2">
      <c r="B218" s="42" t="s">
        <v>649</v>
      </c>
      <c r="C218" s="73"/>
      <c r="D218" s="74"/>
    </row>
    <row r="221" spans="1:5" x14ac:dyDescent="0.2">
      <c r="B221" s="143" t="s">
        <v>652</v>
      </c>
      <c r="C221" s="143" t="s">
        <v>652</v>
      </c>
    </row>
    <row r="222" spans="1:5" x14ac:dyDescent="0.2">
      <c r="B222" s="143" t="s">
        <v>653</v>
      </c>
      <c r="C222" s="143" t="s">
        <v>654</v>
      </c>
    </row>
    <row r="223" spans="1:5" x14ac:dyDescent="0.2">
      <c r="B223" s="143" t="s">
        <v>656</v>
      </c>
      <c r="C223" s="143" t="s">
        <v>655</v>
      </c>
    </row>
    <row r="224" spans="1:5" x14ac:dyDescent="0.2">
      <c r="B224" s="44" t="s">
        <v>657</v>
      </c>
      <c r="C22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399999999999999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6"/>
  <sheetViews>
    <sheetView workbookViewId="0">
      <selection activeCell="E18" sqref="E18"/>
    </sheetView>
  </sheetViews>
  <sheetFormatPr baseColWidth="10" defaultColWidth="9.109375" defaultRowHeight="10.199999999999999" x14ac:dyDescent="0.2"/>
  <cols>
    <col min="1" max="1" width="10" style="51" customWidth="1"/>
    <col min="2" max="2" width="48.109375" style="51" customWidth="1"/>
    <col min="3" max="3" width="30.33203125" style="51" customWidth="1"/>
    <col min="4" max="5" width="16.6640625" style="51" customWidth="1"/>
    <col min="6" max="16384" width="9.109375" style="51"/>
  </cols>
  <sheetData>
    <row r="1" spans="1:5" ht="18.899999999999999" customHeight="1" x14ac:dyDescent="0.2">
      <c r="A1" s="183" t="str">
        <f>ESF!A1</f>
        <v>FIDEICOMISO CIUDAD INDUSTRIAL DE LEON</v>
      </c>
      <c r="B1" s="183"/>
      <c r="C1" s="183"/>
      <c r="D1" s="49" t="s">
        <v>179</v>
      </c>
      <c r="E1" s="50">
        <f>'Notas a los Edos Financieros'!D1</f>
        <v>2022</v>
      </c>
    </row>
    <row r="2" spans="1:5" ht="18.899999999999999" customHeight="1" x14ac:dyDescent="0.2">
      <c r="A2" s="183" t="s">
        <v>454</v>
      </c>
      <c r="B2" s="183"/>
      <c r="C2" s="183"/>
      <c r="D2" s="49" t="s">
        <v>181</v>
      </c>
      <c r="E2" s="50" t="str">
        <f>'Notas a los Edos Financieros'!D2</f>
        <v>Trimestral</v>
      </c>
    </row>
    <row r="3" spans="1:5" ht="18.899999999999999" customHeight="1" x14ac:dyDescent="0.2">
      <c r="A3" s="183" t="str">
        <f>ESF!A3</f>
        <v>Correspondiente del 01 de Enero al 31 de Marzo de 2022</v>
      </c>
      <c r="B3" s="183"/>
      <c r="C3" s="183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673</v>
      </c>
    </row>
    <row r="9" spans="1:5" x14ac:dyDescent="0.2">
      <c r="A9" s="55">
        <v>3120</v>
      </c>
      <c r="B9" s="51" t="s">
        <v>455</v>
      </c>
      <c r="C9" s="160">
        <v>7223179.1500000004</v>
      </c>
      <c r="D9" s="51" t="s">
        <v>674</v>
      </c>
      <c r="E9" s="51" t="s">
        <v>673</v>
      </c>
    </row>
    <row r="10" spans="1:5" x14ac:dyDescent="0.2">
      <c r="A10" s="55">
        <v>3130</v>
      </c>
      <c r="B10" s="51" t="s">
        <v>456</v>
      </c>
      <c r="C10" s="160">
        <v>146487448.41999999</v>
      </c>
      <c r="D10" s="51" t="s">
        <v>675</v>
      </c>
      <c r="E10" s="51" t="s">
        <v>673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0">
        <v>-170474.25</v>
      </c>
      <c r="D14" s="51" t="s">
        <v>676</v>
      </c>
    </row>
    <row r="15" spans="1:5" x14ac:dyDescent="0.2">
      <c r="A15" s="55">
        <v>3220</v>
      </c>
      <c r="B15" s="51" t="s">
        <v>459</v>
      </c>
      <c r="C15" s="160">
        <v>-48985271.219999999</v>
      </c>
      <c r="D15" s="51" t="s">
        <v>676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3" spans="2:3" x14ac:dyDescent="0.2">
      <c r="B33" s="172" t="s">
        <v>652</v>
      </c>
      <c r="C33" s="172" t="s">
        <v>652</v>
      </c>
    </row>
    <row r="34" spans="2:3" x14ac:dyDescent="0.2">
      <c r="B34" s="143" t="s">
        <v>653</v>
      </c>
      <c r="C34" s="143" t="s">
        <v>654</v>
      </c>
    </row>
    <row r="35" spans="2:3" x14ac:dyDescent="0.2">
      <c r="B35" s="143" t="s">
        <v>656</v>
      </c>
      <c r="C35" s="143" t="s">
        <v>655</v>
      </c>
    </row>
    <row r="36" spans="2:3" x14ac:dyDescent="0.2">
      <c r="B36" s="55" t="s">
        <v>657</v>
      </c>
      <c r="C36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workbookViewId="0">
      <selection activeCell="C8" sqref="C8"/>
    </sheetView>
  </sheetViews>
  <sheetFormatPr baseColWidth="10" defaultColWidth="9.109375" defaultRowHeight="10.199999999999999" x14ac:dyDescent="0.2"/>
  <cols>
    <col min="1" max="1" width="10" style="51" customWidth="1"/>
    <col min="2" max="2" width="63.44140625" style="51" bestFit="1" customWidth="1"/>
    <col min="3" max="3" width="31.44140625" style="51" customWidth="1"/>
    <col min="4" max="4" width="29.6640625" style="51" customWidth="1"/>
    <col min="5" max="5" width="19.109375" style="51" customWidth="1"/>
    <col min="6" max="6" width="9.109375" style="51"/>
    <col min="7" max="7" width="22.109375" style="51" bestFit="1" customWidth="1"/>
    <col min="8" max="16384" width="9.109375" style="51"/>
  </cols>
  <sheetData>
    <row r="1" spans="1:5" s="57" customFormat="1" ht="18.899999999999999" customHeight="1" x14ac:dyDescent="0.3">
      <c r="A1" s="183" t="str">
        <f>ESF!A1</f>
        <v>FIDEICOMISO CIUDAD INDUSTRIAL DE LEON</v>
      </c>
      <c r="B1" s="183"/>
      <c r="C1" s="183"/>
      <c r="D1" s="49" t="s">
        <v>179</v>
      </c>
      <c r="E1" s="50">
        <f>'Notas a los Edos Financieros'!D1</f>
        <v>2022</v>
      </c>
    </row>
    <row r="2" spans="1:5" s="57" customFormat="1" ht="18.899999999999999" customHeight="1" x14ac:dyDescent="0.3">
      <c r="A2" s="183" t="s">
        <v>472</v>
      </c>
      <c r="B2" s="183"/>
      <c r="C2" s="183"/>
      <c r="D2" s="49" t="s">
        <v>181</v>
      </c>
      <c r="E2" s="50" t="str">
        <f>'Notas a los Edos Financieros'!D2</f>
        <v>Trimestral</v>
      </c>
    </row>
    <row r="3" spans="1:5" s="57" customFormat="1" ht="18.899999999999999" customHeight="1" x14ac:dyDescent="0.3">
      <c r="A3" s="183" t="str">
        <f>ESF!A3</f>
        <v>Correspondiente del 01 de Enero al 31 de Marzo de 2022</v>
      </c>
      <c r="B3" s="183"/>
      <c r="C3" s="183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1">
        <v>2022</v>
      </c>
      <c r="D7" s="121">
        <v>2021</v>
      </c>
    </row>
    <row r="8" spans="1:5" x14ac:dyDescent="0.2">
      <c r="A8" s="55">
        <v>1111</v>
      </c>
      <c r="B8" s="51" t="s">
        <v>473</v>
      </c>
      <c r="C8" s="160">
        <v>2186.4899999999998</v>
      </c>
      <c r="D8" s="162">
        <v>2186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0">
        <v>3028728</v>
      </c>
      <c r="D10" s="162">
        <v>3208330</v>
      </c>
    </row>
    <row r="11" spans="1: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x14ac:dyDescent="0.2">
      <c r="A15" s="62">
        <v>1110</v>
      </c>
      <c r="B15" s="132" t="s">
        <v>611</v>
      </c>
      <c r="C15" s="161">
        <f>SUM(C8:C13)</f>
        <v>3030914.49</v>
      </c>
      <c r="D15" s="161">
        <f>SUM(D8:D13)</f>
        <v>3210516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1">
        <v>2022</v>
      </c>
      <c r="D46" s="121">
        <v>2021</v>
      </c>
    </row>
    <row r="47" spans="1:4" x14ac:dyDescent="0.2">
      <c r="A47" s="62">
        <v>3210</v>
      </c>
      <c r="B47" s="63" t="s">
        <v>612</v>
      </c>
      <c r="C47" s="161">
        <v>-170474</v>
      </c>
      <c r="D47" s="161">
        <v>-833629</v>
      </c>
    </row>
    <row r="48" spans="1:4" x14ac:dyDescent="0.2">
      <c r="A48" s="55"/>
      <c r="B48" s="132" t="s">
        <v>617</v>
      </c>
      <c r="C48" s="161">
        <f>+C61</f>
        <v>5997</v>
      </c>
      <c r="D48" s="161">
        <f>+D61</f>
        <v>24799.66</v>
      </c>
    </row>
    <row r="49" spans="1:4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61">
        <f>C67+C69</f>
        <v>5997</v>
      </c>
      <c r="D61" s="161">
        <f>D67+D69</f>
        <v>24799.66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2812</v>
      </c>
      <c r="D67" s="162">
        <v>12058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3185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-164477</v>
      </c>
      <c r="D113" s="161">
        <f>D47+D48-D102</f>
        <v>-808829.34</v>
      </c>
    </row>
    <row r="115" spans="1:4" x14ac:dyDescent="0.2">
      <c r="B115" s="42" t="s">
        <v>649</v>
      </c>
    </row>
    <row r="120" spans="1:4" x14ac:dyDescent="0.2">
      <c r="B120" s="143" t="s">
        <v>652</v>
      </c>
      <c r="C120" s="143" t="s">
        <v>659</v>
      </c>
    </row>
    <row r="121" spans="1:4" x14ac:dyDescent="0.2">
      <c r="B121" s="143" t="s">
        <v>653</v>
      </c>
      <c r="C121" s="143" t="s">
        <v>654</v>
      </c>
    </row>
    <row r="122" spans="1:4" x14ac:dyDescent="0.2">
      <c r="B122" s="143" t="s">
        <v>656</v>
      </c>
      <c r="C122" s="143" t="s">
        <v>655</v>
      </c>
    </row>
    <row r="123" spans="1:4" x14ac:dyDescent="0.2">
      <c r="B123" s="55" t="s">
        <v>657</v>
      </c>
      <c r="C123" s="55" t="s">
        <v>658</v>
      </c>
    </row>
    <row r="130" spans="8:8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2022-01-12T21:09:16Z</cp:lastPrinted>
  <dcterms:created xsi:type="dcterms:W3CDTF">2012-12-11T20:36:24Z</dcterms:created>
  <dcterms:modified xsi:type="dcterms:W3CDTF">2022-04-20T13:19:26Z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